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https://ukuvuma-my.sharepoint.com/personal/andrew_chester_ukuvuma_co_za/Documents/Private_Personal_Do_Not_Access_Without_Authorization/Private_Personal/HEBRA/Finance/"/>
    </mc:Choice>
  </mc:AlternateContent>
  <xr:revisionPtr revIDLastSave="0" documentId="8_{3237A9BE-91F9-2D4C-98FA-F27D3E5EC397}" xr6:coauthVersionLast="45" xr6:coauthVersionMax="45" xr10:uidLastSave="{00000000-0000-0000-0000-000000000000}"/>
  <bookViews>
    <workbookView xWindow="0" yWindow="460" windowWidth="28800" windowHeight="17540" activeTab="1" xr2:uid="{00000000-000D-0000-FFFF-FFFF00000000}"/>
  </bookViews>
  <sheets>
    <sheet name="Budget YTD " sheetId="1" r:id="rId1"/>
    <sheet name="Budget Monthly" sheetId="6" r:id="rId2"/>
    <sheet name="I&amp;E Actual " sheetId="8" r:id="rId3"/>
  </sheets>
  <definedNames>
    <definedName name="_xlnm.Print_Area" localSheetId="0">'Budget YTD '!$B$1:$F$28</definedName>
    <definedName name="valuevx">42.314159</definedName>
    <definedName name="vertex42_copyright" hidden="1">"© 2009-2014 Vertex42 LLC"</definedName>
    <definedName name="vertex42_id" hidden="1">"business-budget.xlsx"</definedName>
    <definedName name="vertex42_title" hidden="1">"Business Budget Template"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9" i="1"/>
  <c r="F18" i="1"/>
  <c r="D23" i="1"/>
  <c r="E22" i="1"/>
  <c r="D22" i="1"/>
  <c r="E21" i="1"/>
  <c r="D21" i="1"/>
  <c r="D20" i="1"/>
  <c r="E19" i="1"/>
  <c r="D19" i="1"/>
  <c r="E18" i="1"/>
  <c r="D18" i="1"/>
  <c r="D11" i="1"/>
  <c r="F9" i="1"/>
  <c r="D10" i="1"/>
  <c r="E9" i="1"/>
  <c r="D9" i="1"/>
  <c r="D8" i="1"/>
  <c r="N7" i="8"/>
  <c r="D6" i="1"/>
  <c r="N7" i="6"/>
  <c r="E8" i="1"/>
  <c r="F8" i="1"/>
  <c r="K31" i="8"/>
  <c r="G31" i="8"/>
  <c r="M28" i="8"/>
  <c r="L28" i="8"/>
  <c r="K28" i="8"/>
  <c r="J28" i="8"/>
  <c r="I28" i="8"/>
  <c r="H28" i="8"/>
  <c r="H31" i="8"/>
  <c r="G28" i="8"/>
  <c r="F28" i="8"/>
  <c r="E28" i="8"/>
  <c r="D28" i="8"/>
  <c r="C28" i="8"/>
  <c r="B28" i="8"/>
  <c r="N27" i="8"/>
  <c r="N26" i="8"/>
  <c r="N25" i="8"/>
  <c r="N24" i="8"/>
  <c r="N23" i="8"/>
  <c r="N22" i="8"/>
  <c r="N21" i="8"/>
  <c r="N20" i="8"/>
  <c r="M17" i="8"/>
  <c r="M31" i="8"/>
  <c r="L17" i="8"/>
  <c r="L31" i="8"/>
  <c r="K17" i="8"/>
  <c r="J17" i="8"/>
  <c r="J31" i="8"/>
  <c r="I17" i="8"/>
  <c r="I31" i="8"/>
  <c r="H17" i="8"/>
  <c r="G17" i="8"/>
  <c r="F17" i="8"/>
  <c r="E17" i="8"/>
  <c r="E31" i="8"/>
  <c r="D17" i="8"/>
  <c r="C17" i="8"/>
  <c r="B17" i="8"/>
  <c r="N16" i="8"/>
  <c r="N15" i="8"/>
  <c r="N14" i="8"/>
  <c r="N13" i="8"/>
  <c r="N12" i="8"/>
  <c r="N11" i="8"/>
  <c r="N10" i="8"/>
  <c r="N9" i="8"/>
  <c r="N8" i="8"/>
  <c r="N6" i="8"/>
  <c r="D7" i="1"/>
  <c r="N5" i="8"/>
  <c r="M26" i="6"/>
  <c r="L26" i="6"/>
  <c r="K26" i="6"/>
  <c r="J26" i="6"/>
  <c r="I26" i="6"/>
  <c r="H26" i="6"/>
  <c r="G26" i="6"/>
  <c r="F26" i="6"/>
  <c r="E26" i="6"/>
  <c r="D26" i="6"/>
  <c r="C26" i="6"/>
  <c r="B26" i="6"/>
  <c r="N25" i="6"/>
  <c r="N24" i="6"/>
  <c r="N23" i="6"/>
  <c r="E20" i="1"/>
  <c r="N22" i="6"/>
  <c r="N21" i="6"/>
  <c r="N20" i="6"/>
  <c r="M17" i="6"/>
  <c r="L17" i="6"/>
  <c r="K17" i="6"/>
  <c r="J17" i="6"/>
  <c r="I17" i="6"/>
  <c r="H17" i="6"/>
  <c r="H29" i="6"/>
  <c r="G17" i="6"/>
  <c r="F17" i="6"/>
  <c r="F29" i="6"/>
  <c r="E17" i="6"/>
  <c r="D17" i="6"/>
  <c r="C17" i="6"/>
  <c r="B17" i="6"/>
  <c r="N16" i="6"/>
  <c r="N15" i="6"/>
  <c r="N14" i="6"/>
  <c r="E10" i="1"/>
  <c r="N13" i="6"/>
  <c r="N12" i="6"/>
  <c r="N11" i="6"/>
  <c r="N10" i="6"/>
  <c r="N9" i="6"/>
  <c r="N8" i="6"/>
  <c r="N6" i="6"/>
  <c r="E7" i="1"/>
  <c r="F7" i="1"/>
  <c r="N5" i="6"/>
  <c r="E6" i="1"/>
  <c r="F6" i="1"/>
  <c r="F10" i="1"/>
  <c r="E11" i="1"/>
  <c r="F11" i="1"/>
  <c r="F20" i="1"/>
  <c r="E23" i="1"/>
  <c r="F23" i="1"/>
  <c r="G29" i="6"/>
  <c r="I29" i="6"/>
  <c r="J29" i="6"/>
  <c r="C29" i="6"/>
  <c r="K29" i="6"/>
  <c r="B29" i="6"/>
  <c r="N26" i="6"/>
  <c r="N17" i="6"/>
  <c r="D29" i="6"/>
  <c r="L29" i="6"/>
  <c r="E29" i="6"/>
  <c r="M29" i="6"/>
  <c r="B31" i="8"/>
  <c r="F31" i="8"/>
  <c r="C31" i="8"/>
  <c r="N28" i="8"/>
  <c r="D31" i="8"/>
  <c r="N17" i="8"/>
  <c r="N31" i="8"/>
  <c r="N29" i="6"/>
  <c r="E26" i="1"/>
  <c r="E14" i="1"/>
  <c r="D14" i="1"/>
  <c r="E28" i="1"/>
  <c r="F14" i="1"/>
  <c r="D26" i="1"/>
  <c r="D28" i="1"/>
  <c r="F28" i="1"/>
  <c r="F26" i="1"/>
</calcChain>
</file>

<file path=xl/sharedStrings.xml><?xml version="1.0" encoding="utf-8"?>
<sst xmlns="http://schemas.openxmlformats.org/spreadsheetml/2006/main" count="100" uniqueCount="63">
  <si>
    <t>INCOME</t>
  </si>
  <si>
    <t>Budget</t>
  </si>
  <si>
    <t>Difference</t>
  </si>
  <si>
    <t>Operating Income</t>
  </si>
  <si>
    <t>Total Operating Income</t>
  </si>
  <si>
    <t>Total INCOME</t>
  </si>
  <si>
    <t>EXPENSES</t>
  </si>
  <si>
    <t>Operating Expenses</t>
  </si>
  <si>
    <t>Insurance</t>
  </si>
  <si>
    <t>Maintenance and Repairs</t>
  </si>
  <si>
    <t>Total Operating Expenses</t>
  </si>
  <si>
    <t>Total EXPENSES</t>
  </si>
  <si>
    <t>NET INCOME</t>
  </si>
  <si>
    <t xml:space="preserve">HEBRA </t>
  </si>
  <si>
    <t xml:space="preserve">Debit Order Levies </t>
  </si>
  <si>
    <t xml:space="preserve">EFT Levies </t>
  </si>
  <si>
    <t xml:space="preserve">Car Stickers </t>
  </si>
  <si>
    <t xml:space="preserve">Fundraising </t>
  </si>
  <si>
    <t xml:space="preserve">YTD </t>
  </si>
  <si>
    <t>Debit Orders</t>
  </si>
  <si>
    <t>EFT</t>
  </si>
  <si>
    <t>Fundraising</t>
  </si>
  <si>
    <t>Car Stickers</t>
  </si>
  <si>
    <t>Guard Bonus</t>
  </si>
  <si>
    <t>Newsletter Advertising</t>
  </si>
  <si>
    <t>TOTAL INCOME</t>
  </si>
  <si>
    <t>EXPENDITURE</t>
  </si>
  <si>
    <t>Bank Charges</t>
  </si>
  <si>
    <t>Maintenance</t>
  </si>
  <si>
    <t>TOTAL EXPENDITURE</t>
  </si>
  <si>
    <t>PROFIT/LOSS</t>
  </si>
  <si>
    <t xml:space="preserve">Actual </t>
  </si>
  <si>
    <t xml:space="preserve">Actual YTD </t>
  </si>
  <si>
    <t xml:space="preserve">Insurance </t>
  </si>
  <si>
    <t xml:space="preserve">Bank Charges </t>
  </si>
  <si>
    <t>2022 Budget</t>
  </si>
  <si>
    <t xml:space="preserve">Security </t>
  </si>
  <si>
    <t>March 2021</t>
  </si>
  <si>
    <t>Sept2021</t>
  </si>
  <si>
    <t>April 2021</t>
  </si>
  <si>
    <t>May 2021</t>
  </si>
  <si>
    <t>June 2021</t>
  </si>
  <si>
    <t>July 2021</t>
  </si>
  <si>
    <t>August2021</t>
  </si>
  <si>
    <t>Oct 2021</t>
  </si>
  <si>
    <t>Nov 2021</t>
  </si>
  <si>
    <t>Dec 2021</t>
  </si>
  <si>
    <t>Jan 2022</t>
  </si>
  <si>
    <t>Feb2022</t>
  </si>
  <si>
    <t>Donations</t>
  </si>
  <si>
    <t>Road Impact Study</t>
  </si>
  <si>
    <t>Halloween</t>
  </si>
  <si>
    <t>Raffle</t>
  </si>
  <si>
    <t>Spekboom</t>
  </si>
  <si>
    <t>Mamba</t>
  </si>
  <si>
    <t xml:space="preserve">Mamba Nedbank </t>
  </si>
  <si>
    <t>Security &amp; Area Improvements</t>
  </si>
  <si>
    <t>Standard Bank Charges</t>
  </si>
  <si>
    <t>Nedbank Bank Charges</t>
  </si>
  <si>
    <t>Trf to Money Market</t>
  </si>
  <si>
    <t>Special Levy</t>
  </si>
  <si>
    <t xml:space="preserve">Budget </t>
  </si>
  <si>
    <t xml:space="preserve">Security and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</si>
</sst>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&quot;$&quot;* #,##0.00_);_(&quot;$&quot;* \(#,##0.00\);_(&quot;$&quot;* &quot;-&quot;??_);_(@_)"/>
    <numFmt numFmtId="166" formatCode="[$R-430]#,##0.00"/>
    <numFmt numFmtId="167" formatCode="[$R-1C09]#,##0.00"/>
  </numFmts>
  <fonts count="23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16"/>
      <name val="Arial"/>
      <family val="1"/>
      <scheme val="major"/>
    </font>
    <font>
      <b/>
      <sz val="16"/>
      <name val="Arial"/>
      <family val="1"/>
      <scheme val="major"/>
    </font>
    <font>
      <b/>
      <sz val="20"/>
      <color indexed="53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sz val="10"/>
      <name val="Arial"/>
      <family val="2"/>
    </font>
    <font>
      <b/>
      <sz val="12"/>
      <color indexed="9"/>
      <name val="Arial"/>
      <family val="1"/>
      <scheme val="major"/>
    </font>
    <font>
      <sz val="10"/>
      <color indexed="9"/>
      <name val="Arial"/>
      <family val="2"/>
      <scheme val="minor"/>
    </font>
    <font>
      <sz val="10"/>
      <color indexed="9"/>
      <name val="Arial"/>
      <family val="2"/>
    </font>
    <font>
      <u/>
      <sz val="10"/>
      <color indexed="12"/>
      <name val="Verdana"/>
      <family val="2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44061"/>
        <bgColor rgb="FF244061"/>
      </patternFill>
    </fill>
    <fill>
      <patternFill patternType="solid">
        <fgColor rgb="FF95B3D7"/>
        <bgColor rgb="FF95B3D7"/>
      </patternFill>
    </fill>
    <fill>
      <patternFill patternType="solid">
        <fgColor rgb="FFE5B8B7"/>
        <bgColor rgb="FFE5B8B7"/>
      </patternFill>
    </fill>
    <fill>
      <patternFill patternType="solid">
        <fgColor rgb="FFB2A1C7"/>
        <bgColor rgb="FFB2A1C7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8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2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164" fontId="2" fillId="0" borderId="1" xfId="1" applyNumberFormat="1" applyFont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14" fillId="3" borderId="3" xfId="0" applyFont="1" applyFill="1" applyBorder="1" applyAlignment="1" applyProtection="1">
      <alignment horizontal="left" vertical="center" indent="1"/>
    </xf>
    <xf numFmtId="0" fontId="14" fillId="3" borderId="3" xfId="0" applyFont="1" applyFill="1" applyBorder="1" applyAlignment="1" applyProtection="1">
      <alignment vertical="center"/>
    </xf>
    <xf numFmtId="164" fontId="14" fillId="3" borderId="3" xfId="0" applyNumberFormat="1" applyFont="1" applyFill="1" applyBorder="1" applyAlignment="1" applyProtection="1">
      <alignment vertical="center"/>
    </xf>
    <xf numFmtId="164" fontId="14" fillId="0" borderId="0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164" fontId="14" fillId="0" borderId="3" xfId="0" applyNumberFormat="1" applyFont="1" applyFill="1" applyBorder="1" applyAlignment="1" applyProtection="1">
      <alignment vertical="center"/>
    </xf>
    <xf numFmtId="164" fontId="14" fillId="3" borderId="0" xfId="0" applyNumberFormat="1" applyFont="1" applyFill="1" applyBorder="1" applyAlignment="1" applyProtection="1">
      <alignment vertical="center"/>
    </xf>
    <xf numFmtId="0" fontId="2" fillId="0" borderId="0" xfId="0" applyFont="1" applyBorder="1" applyProtection="1"/>
    <xf numFmtId="49" fontId="16" fillId="0" borderId="0" xfId="0" applyNumberFormat="1" applyFont="1" applyAlignment="1">
      <alignment horizontal="center" vertical="center"/>
    </xf>
    <xf numFmtId="49" fontId="17" fillId="4" borderId="4" xfId="0" applyNumberFormat="1" applyFont="1" applyFill="1" applyBorder="1" applyAlignment="1">
      <alignment horizontal="center" vertical="center"/>
    </xf>
    <xf numFmtId="49" fontId="17" fillId="4" borderId="5" xfId="0" applyNumberFormat="1" applyFont="1" applyFill="1" applyBorder="1" applyAlignment="1">
      <alignment horizontal="center" vertical="center"/>
    </xf>
    <xf numFmtId="49" fontId="17" fillId="4" borderId="6" xfId="0" applyNumberFormat="1" applyFont="1" applyFill="1" applyBorder="1" applyAlignment="1">
      <alignment horizontal="center" vertical="center"/>
    </xf>
    <xf numFmtId="49" fontId="18" fillId="5" borderId="4" xfId="0" applyNumberFormat="1" applyFont="1" applyFill="1" applyBorder="1" applyAlignment="1">
      <alignment horizontal="center"/>
    </xf>
    <xf numFmtId="166" fontId="0" fillId="0" borderId="4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15" fillId="0" borderId="7" xfId="0" applyNumberFormat="1" applyFont="1" applyBorder="1"/>
    <xf numFmtId="0" fontId="0" fillId="5" borderId="4" xfId="0" applyFill="1" applyBorder="1"/>
    <xf numFmtId="0" fontId="18" fillId="5" borderId="4" xfId="0" applyFont="1" applyFill="1" applyBorder="1" applyAlignment="1">
      <alignment horizontal="center"/>
    </xf>
    <xf numFmtId="166" fontId="15" fillId="0" borderId="4" xfId="0" applyNumberFormat="1" applyFont="1" applyBorder="1"/>
    <xf numFmtId="166" fontId="15" fillId="0" borderId="9" xfId="0" applyNumberFormat="1" applyFont="1" applyBorder="1"/>
    <xf numFmtId="0" fontId="18" fillId="0" borderId="0" xfId="0" applyFont="1"/>
    <xf numFmtId="166" fontId="0" fillId="0" borderId="0" xfId="0" applyNumberFormat="1"/>
    <xf numFmtId="49" fontId="18" fillId="6" borderId="4" xfId="0" applyNumberFormat="1" applyFont="1" applyFill="1" applyBorder="1" applyAlignment="1">
      <alignment horizontal="center"/>
    </xf>
    <xf numFmtId="0" fontId="0" fillId="6" borderId="4" xfId="0" applyFill="1" applyBorder="1"/>
    <xf numFmtId="0" fontId="0" fillId="6" borderId="10" xfId="0" applyFill="1" applyBorder="1"/>
    <xf numFmtId="0" fontId="19" fillId="6" borderId="4" xfId="0" applyFont="1" applyFill="1" applyBorder="1" applyAlignment="1">
      <alignment wrapText="1"/>
    </xf>
    <xf numFmtId="0" fontId="18" fillId="6" borderId="9" xfId="0" applyFont="1" applyFill="1" applyBorder="1" applyAlignment="1">
      <alignment horizontal="center"/>
    </xf>
    <xf numFmtId="0" fontId="18" fillId="7" borderId="4" xfId="0" applyFont="1" applyFill="1" applyBorder="1"/>
    <xf numFmtId="166" fontId="0" fillId="7" borderId="4" xfId="0" applyNumberFormat="1" applyFill="1" applyBorder="1"/>
    <xf numFmtId="166" fontId="20" fillId="7" borderId="4" xfId="0" applyNumberFormat="1" applyFont="1" applyFill="1" applyBorder="1"/>
    <xf numFmtId="3" fontId="13" fillId="0" borderId="0" xfId="0" applyNumberFormat="1" applyFont="1" applyAlignment="1" applyProtection="1">
      <alignment vertical="center"/>
    </xf>
    <xf numFmtId="167" fontId="0" fillId="0" borderId="7" xfId="0" applyNumberFormat="1" applyBorder="1"/>
    <xf numFmtId="166" fontId="0" fillId="0" borderId="0" xfId="0" applyNumberFormat="1" applyBorder="1"/>
    <xf numFmtId="166" fontId="0" fillId="0" borderId="11" xfId="0" applyNumberFormat="1" applyBorder="1"/>
    <xf numFmtId="166" fontId="0" fillId="0" borderId="12" xfId="0" applyNumberFormat="1" applyBorder="1"/>
    <xf numFmtId="166" fontId="0" fillId="0" borderId="13" xfId="0" applyNumberFormat="1" applyBorder="1"/>
    <xf numFmtId="0" fontId="22" fillId="5" borderId="4" xfId="0" applyFont="1" applyFill="1" applyBorder="1"/>
  </cellXfs>
  <cellStyles count="3">
    <cellStyle name="Currency" xfId="1" builtinId="4"/>
    <cellStyle name="Hyperlink" xfId="2" builtinId="8"/>
    <cellStyle name="Normal" xfId="0" builtinId="0" customBuiltin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showGridLines="0" view="pageBreakPreview" topLeftCell="A4" zoomScale="60" zoomScaleNormal="100" workbookViewId="0">
      <selection activeCell="F18" sqref="F18:F23"/>
    </sheetView>
  </sheetViews>
  <sheetFormatPr defaultColWidth="8.82421875" defaultRowHeight="13.5" x14ac:dyDescent="0.15"/>
  <cols>
    <col min="1" max="1" width="2.328125" style="1" customWidth="1"/>
    <col min="2" max="2" width="5.26953125" style="1" customWidth="1"/>
    <col min="3" max="3" width="32.9765625" style="1" customWidth="1"/>
    <col min="4" max="6" width="14.21875" style="1" customWidth="1"/>
    <col min="7" max="7" width="2.328125" style="1" customWidth="1"/>
    <col min="8" max="8" width="12.50390625" style="7" customWidth="1"/>
    <col min="9" max="9" width="28.31640625" style="7" customWidth="1"/>
    <col min="10" max="10" width="8.94921875" style="7"/>
  </cols>
  <sheetData>
    <row r="1" spans="1:10" ht="25.5" x14ac:dyDescent="0.15">
      <c r="B1" s="2" t="s">
        <v>13</v>
      </c>
      <c r="C1" s="3"/>
      <c r="D1" s="4"/>
      <c r="E1" s="5"/>
      <c r="F1" s="6" t="s">
        <v>35</v>
      </c>
    </row>
    <row r="2" spans="1:10" x14ac:dyDescent="0.15">
      <c r="A2" s="8"/>
      <c r="B2" s="9"/>
      <c r="C2" s="10"/>
      <c r="D2" s="10"/>
      <c r="E2" s="10"/>
      <c r="F2" s="9"/>
      <c r="I2" s="14"/>
    </row>
    <row r="3" spans="1:10" x14ac:dyDescent="0.15">
      <c r="B3" s="11"/>
      <c r="C3" s="12"/>
      <c r="E3" s="12"/>
      <c r="F3" s="13"/>
      <c r="G3" s="12"/>
      <c r="H3" s="14"/>
      <c r="I3" s="21"/>
    </row>
    <row r="4" spans="1:10" ht="14.25" x14ac:dyDescent="0.15">
      <c r="A4" s="15"/>
      <c r="B4" s="16" t="s">
        <v>0</v>
      </c>
      <c r="C4" s="17"/>
      <c r="D4" s="18" t="s">
        <v>32</v>
      </c>
      <c r="E4" s="18" t="s">
        <v>1</v>
      </c>
      <c r="F4" s="18" t="s">
        <v>2</v>
      </c>
      <c r="G4" s="19"/>
      <c r="H4" s="20"/>
      <c r="J4" s="22"/>
    </row>
    <row r="5" spans="1:10" x14ac:dyDescent="0.15">
      <c r="A5" s="15"/>
      <c r="B5" s="15"/>
      <c r="C5" s="23" t="s">
        <v>3</v>
      </c>
      <c r="D5" s="15"/>
      <c r="E5" s="15"/>
      <c r="F5" s="24"/>
      <c r="G5" s="15"/>
      <c r="H5" s="22"/>
      <c r="I5" s="22"/>
      <c r="J5" s="22"/>
    </row>
    <row r="6" spans="1:10" x14ac:dyDescent="0.15">
      <c r="A6" s="15"/>
      <c r="B6" s="15"/>
      <c r="C6" s="25" t="s">
        <v>14</v>
      </c>
      <c r="D6" s="26">
        <f>SUM('I&amp;E Actual '!N5)</f>
        <v>0</v>
      </c>
      <c r="E6" s="26">
        <f>SUM('Budget Monthly'!N5)</f>
        <v>336000</v>
      </c>
      <c r="F6" s="26">
        <f>SUM(E6-D6)</f>
        <v>336000</v>
      </c>
      <c r="G6" s="15"/>
      <c r="H6" s="22"/>
      <c r="I6" s="22"/>
      <c r="J6" s="22"/>
    </row>
    <row r="7" spans="1:10" x14ac:dyDescent="0.15">
      <c r="A7" s="15"/>
      <c r="B7" s="15"/>
      <c r="C7" s="25" t="s">
        <v>15</v>
      </c>
      <c r="D7" s="26">
        <f>SUM('I&amp;E Actual '!N6)</f>
        <v>0</v>
      </c>
      <c r="E7" s="26">
        <f>SUM('Budget Monthly'!N6)</f>
        <v>316000</v>
      </c>
      <c r="F7" s="26">
        <f t="shared" ref="F7:F11" si="0">SUM(E7-D7)</f>
        <v>316000</v>
      </c>
      <c r="G7" s="15"/>
      <c r="H7" s="22"/>
      <c r="I7" s="22"/>
      <c r="J7" s="22"/>
    </row>
    <row r="8" spans="1:10" x14ac:dyDescent="0.15">
      <c r="A8" s="15"/>
      <c r="B8" s="15"/>
      <c r="C8" s="25" t="s">
        <v>60</v>
      </c>
      <c r="D8" s="26">
        <f>SUM('I&amp;E Actual '!N7)</f>
        <v>0</v>
      </c>
      <c r="E8" s="26">
        <f>SUM('Budget Monthly'!N7)</f>
        <v>150700</v>
      </c>
      <c r="F8" s="26">
        <f t="shared" si="0"/>
        <v>150700</v>
      </c>
      <c r="G8" s="15"/>
      <c r="H8" s="22"/>
      <c r="I8" s="22"/>
      <c r="J8" s="22"/>
    </row>
    <row r="9" spans="1:10" x14ac:dyDescent="0.15">
      <c r="A9" s="15"/>
      <c r="B9" s="15"/>
      <c r="C9" s="25" t="s">
        <v>16</v>
      </c>
      <c r="D9" s="26">
        <f>SUM('I&amp;E Actual '!N9)</f>
        <v>0</v>
      </c>
      <c r="E9" s="26">
        <f>SUM('Budget Monthly'!N9)</f>
        <v>900</v>
      </c>
      <c r="F9" s="26">
        <f t="shared" si="0"/>
        <v>900</v>
      </c>
      <c r="G9" s="15"/>
      <c r="H9" s="22"/>
      <c r="I9" s="22"/>
      <c r="J9" s="22"/>
    </row>
    <row r="10" spans="1:10" x14ac:dyDescent="0.15">
      <c r="A10" s="15"/>
      <c r="B10" s="15"/>
      <c r="C10" s="25" t="s">
        <v>17</v>
      </c>
      <c r="D10" s="26">
        <f>SUM('I&amp;E Actual '!N8,'I&amp;E Actual '!N10,'I&amp;E Actual '!N12,'I&amp;E Actual '!N13,'I&amp;E Actual '!N14,'I&amp;E Actual '!N15,'I&amp;E Actual '!N16)</f>
        <v>0</v>
      </c>
      <c r="E10" s="26">
        <f>SUM('Budget Monthly'!N8,'Budget Monthly'!N10,'Budget Monthly'!N12,'Budget Monthly'!N13,'Budget Monthly'!N14,'Budget Monthly'!N15,'Budget Monthly'!N16)</f>
        <v>24100</v>
      </c>
      <c r="F10" s="26">
        <f t="shared" si="0"/>
        <v>24100</v>
      </c>
      <c r="G10" s="15"/>
      <c r="H10" s="22"/>
      <c r="I10" s="22"/>
      <c r="J10" s="22"/>
    </row>
    <row r="11" spans="1:10" x14ac:dyDescent="0.15">
      <c r="A11" s="15"/>
      <c r="B11" s="15"/>
      <c r="C11" s="27" t="s">
        <v>4</v>
      </c>
      <c r="D11" s="26">
        <f>SUM(D6:D10)</f>
        <v>0</v>
      </c>
      <c r="E11" s="26">
        <f>SUM(E6:E10)</f>
        <v>827700</v>
      </c>
      <c r="F11" s="26">
        <f t="shared" si="0"/>
        <v>827700</v>
      </c>
      <c r="G11" s="15"/>
      <c r="H11" s="22"/>
      <c r="I11" s="22"/>
      <c r="J11" s="22"/>
    </row>
    <row r="12" spans="1:10" x14ac:dyDescent="0.15">
      <c r="A12" s="15"/>
      <c r="B12" s="15"/>
      <c r="C12" s="15"/>
      <c r="D12" s="15"/>
      <c r="E12" s="65"/>
      <c r="F12" s="24"/>
      <c r="G12" s="15"/>
      <c r="H12" s="22"/>
      <c r="I12" s="22"/>
      <c r="J12" s="22"/>
    </row>
    <row r="13" spans="1:10" x14ac:dyDescent="0.15">
      <c r="A13" s="15"/>
      <c r="B13" s="28"/>
      <c r="C13" s="28"/>
      <c r="D13" s="29"/>
      <c r="E13" s="29"/>
      <c r="F13" s="30"/>
      <c r="G13" s="15"/>
      <c r="H13" s="22"/>
      <c r="I13" s="22"/>
      <c r="J13" s="22"/>
    </row>
    <row r="14" spans="1:10" ht="14.25" x14ac:dyDescent="0.15">
      <c r="A14" s="15"/>
      <c r="B14" s="31" t="s">
        <v>5</v>
      </c>
      <c r="C14" s="32"/>
      <c r="D14" s="33">
        <f>SUM(D11)</f>
        <v>0</v>
      </c>
      <c r="E14" s="33">
        <f>SUM(E11:E12)</f>
        <v>827700</v>
      </c>
      <c r="F14" s="34">
        <f>D14-E14</f>
        <v>-827700</v>
      </c>
      <c r="G14" s="15"/>
      <c r="H14" s="22"/>
      <c r="I14" s="22"/>
      <c r="J14" s="22"/>
    </row>
    <row r="15" spans="1:10" x14ac:dyDescent="0.15">
      <c r="A15" s="15"/>
      <c r="B15" s="15"/>
      <c r="C15" s="15"/>
      <c r="D15" s="35"/>
      <c r="E15" s="15"/>
      <c r="F15" s="35"/>
      <c r="G15" s="15"/>
      <c r="H15" s="22"/>
      <c r="I15" s="22"/>
      <c r="J15" s="22"/>
    </row>
    <row r="16" spans="1:10" ht="14.25" x14ac:dyDescent="0.15">
      <c r="A16" s="36"/>
      <c r="B16" s="16" t="s">
        <v>6</v>
      </c>
      <c r="C16" s="16"/>
      <c r="D16" s="17"/>
      <c r="E16" s="17"/>
      <c r="F16" s="17"/>
      <c r="G16" s="37"/>
      <c r="H16" s="20"/>
      <c r="I16" s="20"/>
      <c r="J16" s="22"/>
    </row>
    <row r="17" spans="1:10" x14ac:dyDescent="0.15">
      <c r="A17" s="15"/>
      <c r="B17" s="15"/>
      <c r="C17" s="23" t="s">
        <v>7</v>
      </c>
      <c r="D17" s="15"/>
      <c r="E17" s="15"/>
      <c r="F17" s="24"/>
      <c r="G17" s="15"/>
      <c r="H17" s="22"/>
      <c r="I17" s="22"/>
      <c r="J17" s="22"/>
    </row>
    <row r="18" spans="1:10" x14ac:dyDescent="0.15">
      <c r="A18" s="15"/>
      <c r="B18" s="15"/>
      <c r="C18" s="38" t="s">
        <v>36</v>
      </c>
      <c r="D18" s="26">
        <f>SUM('I&amp;E Actual '!N20,'I&amp;E Actual '!N21)</f>
        <v>0</v>
      </c>
      <c r="E18" s="26">
        <f>SUM('Budget Monthly'!N20:N21)</f>
        <v>627600</v>
      </c>
      <c r="F18" s="26">
        <f>SUM(E18-D18)</f>
        <v>627600</v>
      </c>
      <c r="G18" s="15"/>
      <c r="H18" s="22"/>
      <c r="I18" s="22"/>
      <c r="J18" s="22"/>
    </row>
    <row r="19" spans="1:10" x14ac:dyDescent="0.15">
      <c r="A19" s="15"/>
      <c r="B19" s="15"/>
      <c r="C19" s="38" t="s">
        <v>33</v>
      </c>
      <c r="D19" s="26">
        <f>SUM('I&amp;E Actual '!N22)</f>
        <v>0</v>
      </c>
      <c r="E19" s="26">
        <f>SUM('Budget Monthly'!N22)</f>
        <v>12209.64</v>
      </c>
      <c r="F19" s="26">
        <f t="shared" ref="F19:F23" si="1">SUM(E19-D19)</f>
        <v>12209.64</v>
      </c>
      <c r="G19" s="15"/>
      <c r="H19" s="22"/>
      <c r="I19" s="22"/>
      <c r="J19" s="22"/>
    </row>
    <row r="20" spans="1:10" x14ac:dyDescent="0.15">
      <c r="A20" s="15"/>
      <c r="B20" s="15"/>
      <c r="C20" s="38" t="s">
        <v>34</v>
      </c>
      <c r="D20" s="26">
        <f>SUM('I&amp;E Actual '!N23:N24)</f>
        <v>0</v>
      </c>
      <c r="E20" s="26">
        <f>SUM('Budget Monthly'!N23)</f>
        <v>4800</v>
      </c>
      <c r="F20" s="26">
        <f t="shared" si="1"/>
        <v>4800</v>
      </c>
      <c r="G20" s="15"/>
      <c r="H20" s="22"/>
      <c r="I20" s="22"/>
      <c r="J20" s="22"/>
    </row>
    <row r="21" spans="1:10" x14ac:dyDescent="0.15">
      <c r="A21" s="15"/>
      <c r="B21" s="15"/>
      <c r="C21" s="38" t="s">
        <v>62</v>
      </c>
      <c r="D21" s="26">
        <f>SUM('I&amp;E Actual '!N26)</f>
        <v>0</v>
      </c>
      <c r="E21" s="26">
        <f>SUM('Budget Monthly'!N25)</f>
        <v>381572.49</v>
      </c>
      <c r="F21" s="26">
        <f t="shared" si="1"/>
        <v>381572.49</v>
      </c>
      <c r="G21" s="15"/>
      <c r="H21" s="22"/>
      <c r="I21" s="22"/>
      <c r="J21" s="22"/>
    </row>
    <row r="22" spans="1:10" x14ac:dyDescent="0.15">
      <c r="A22" s="15"/>
      <c r="B22" s="15"/>
      <c r="C22" s="38" t="s">
        <v>9</v>
      </c>
      <c r="D22" s="26">
        <f>SUM('I&amp;E Actual '!N25)</f>
        <v>0</v>
      </c>
      <c r="E22" s="26">
        <f>SUM('Budget Monthly'!N24)</f>
        <v>25000</v>
      </c>
      <c r="F22" s="26">
        <f t="shared" si="1"/>
        <v>25000</v>
      </c>
      <c r="G22" s="15"/>
      <c r="H22" s="22"/>
      <c r="I22" s="22"/>
      <c r="J22" s="22"/>
    </row>
    <row r="23" spans="1:10" x14ac:dyDescent="0.15">
      <c r="A23" s="15"/>
      <c r="B23" s="15"/>
      <c r="C23" s="27" t="s">
        <v>10</v>
      </c>
      <c r="D23" s="26">
        <f>SUM(D18:D22)</f>
        <v>0</v>
      </c>
      <c r="E23" s="26">
        <f>SUM(E18:E22)</f>
        <v>1051182.1299999999</v>
      </c>
      <c r="F23" s="26">
        <f t="shared" si="1"/>
        <v>1051182.1299999999</v>
      </c>
      <c r="G23" s="15"/>
      <c r="H23" s="22"/>
      <c r="I23" s="22"/>
      <c r="J23" s="22"/>
    </row>
    <row r="24" spans="1:10" x14ac:dyDescent="0.15">
      <c r="A24" s="15"/>
      <c r="B24" s="15"/>
      <c r="C24" s="15"/>
      <c r="D24" s="15"/>
      <c r="E24" s="15"/>
      <c r="F24" s="24"/>
      <c r="G24" s="15"/>
      <c r="H24" s="22"/>
      <c r="I24" s="22"/>
      <c r="J24" s="22"/>
    </row>
    <row r="25" spans="1:10" x14ac:dyDescent="0.15">
      <c r="A25" s="15"/>
      <c r="B25" s="29"/>
      <c r="C25" s="29"/>
      <c r="D25" s="29"/>
      <c r="E25" s="29"/>
      <c r="F25" s="29"/>
      <c r="G25" s="15"/>
      <c r="H25" s="22"/>
      <c r="I25" s="22"/>
      <c r="J25" s="22"/>
    </row>
    <row r="26" spans="1:10" ht="14.25" x14ac:dyDescent="0.15">
      <c r="A26" s="15"/>
      <c r="B26" s="31" t="s">
        <v>11</v>
      </c>
      <c r="C26" s="31"/>
      <c r="D26" s="33">
        <f>SUM(D23)</f>
        <v>0</v>
      </c>
      <c r="E26" s="33">
        <f>SUM(E23)</f>
        <v>1051182.1299999999</v>
      </c>
      <c r="F26" s="39">
        <f>D26-E26</f>
        <v>-1051182.1299999999</v>
      </c>
      <c r="G26" s="29"/>
      <c r="H26" s="22"/>
      <c r="I26" s="22"/>
      <c r="J26" s="22"/>
    </row>
    <row r="27" spans="1:10" x14ac:dyDescent="0.15">
      <c r="A27" s="15"/>
      <c r="B27" s="28"/>
      <c r="C27" s="28"/>
      <c r="D27" s="28"/>
      <c r="E27" s="28"/>
      <c r="F27" s="30"/>
      <c r="G27" s="15"/>
      <c r="H27" s="22"/>
      <c r="I27" s="22"/>
      <c r="J27" s="22"/>
    </row>
    <row r="28" spans="1:10" ht="14.25" x14ac:dyDescent="0.15">
      <c r="A28" s="15"/>
      <c r="B28" s="31" t="s">
        <v>12</v>
      </c>
      <c r="C28" s="31"/>
      <c r="D28" s="40">
        <f>SUM(D14-D26)</f>
        <v>0</v>
      </c>
      <c r="E28" s="40">
        <f>SUM(E14-E26)</f>
        <v>-223482.12999999989</v>
      </c>
      <c r="F28" s="34">
        <f>D28-E28</f>
        <v>223482.12999999989</v>
      </c>
      <c r="G28" s="15"/>
      <c r="H28" s="22"/>
      <c r="I28" s="22"/>
      <c r="J28" s="22"/>
    </row>
    <row r="29" spans="1:10" x14ac:dyDescent="0.15">
      <c r="B29" s="41"/>
      <c r="C29" s="41"/>
      <c r="D29" s="41"/>
      <c r="E29" s="41"/>
      <c r="F29" s="41"/>
    </row>
    <row r="30" spans="1:10" x14ac:dyDescent="0.15">
      <c r="F30" s="41"/>
    </row>
    <row r="31" spans="1:10" x14ac:dyDescent="0.15">
      <c r="F31" s="41"/>
    </row>
  </sheetData>
  <conditionalFormatting sqref="F28 F14">
    <cfRule type="cellIs" dxfId="1" priority="1" stopIfTrue="1" operator="lessThan">
      <formula>0</formula>
    </cfRule>
  </conditionalFormatting>
  <conditionalFormatting sqref="F26">
    <cfRule type="cellIs" dxfId="0" priority="2" stopIfTrue="1" operator="greaterThan">
      <formula>0</formula>
    </cfRule>
  </conditionalFormatting>
  <printOptions horizontalCentered="1"/>
  <pageMargins left="0.5" right="0.5" top="0.5" bottom="0.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CA81-3198-9644-9FFF-C4C6C028491D}">
  <dimension ref="A1:N29"/>
  <sheetViews>
    <sheetView tabSelected="1" zoomScaleNormal="100" workbookViewId="0">
      <pane xSplit="1" topLeftCell="B1" activePane="topRight" state="frozen"/>
      <selection pane="topRight" activeCell="P20" sqref="P20"/>
    </sheetView>
  </sheetViews>
  <sheetFormatPr defaultColWidth="8.82421875" defaultRowHeight="13.5" x14ac:dyDescent="0.15"/>
  <cols>
    <col min="1" max="1" width="26.35546875" bestFit="1" customWidth="1"/>
    <col min="2" max="6" width="11.15234375" bestFit="1" customWidth="1"/>
    <col min="7" max="7" width="10.78515625" bestFit="1" customWidth="1"/>
    <col min="8" max="9" width="11.15234375" bestFit="1" customWidth="1"/>
    <col min="10" max="10" width="11.5234375" bestFit="1" customWidth="1"/>
    <col min="11" max="13" width="11.15234375" bestFit="1" customWidth="1"/>
    <col min="14" max="14" width="12.9921875" bestFit="1" customWidth="1"/>
  </cols>
  <sheetData>
    <row r="1" spans="1:14" x14ac:dyDescent="0.15">
      <c r="A1" t="s">
        <v>61</v>
      </c>
    </row>
    <row r="2" spans="1:14" ht="15" x14ac:dyDescent="0.15">
      <c r="A2" s="42"/>
      <c r="B2" s="44" t="s">
        <v>37</v>
      </c>
      <c r="C2" s="45" t="s">
        <v>39</v>
      </c>
      <c r="D2" s="43" t="s">
        <v>40</v>
      </c>
      <c r="E2" s="43" t="s">
        <v>41</v>
      </c>
      <c r="F2" s="43" t="s">
        <v>42</v>
      </c>
      <c r="G2" s="43" t="s">
        <v>43</v>
      </c>
      <c r="H2" s="43" t="s">
        <v>38</v>
      </c>
      <c r="I2" s="43" t="s">
        <v>44</v>
      </c>
      <c r="J2" s="43" t="s">
        <v>45</v>
      </c>
      <c r="K2" s="43" t="s">
        <v>46</v>
      </c>
      <c r="L2" s="43" t="s">
        <v>47</v>
      </c>
      <c r="M2" s="43" t="s">
        <v>48</v>
      </c>
      <c r="N2" s="43" t="s">
        <v>18</v>
      </c>
    </row>
    <row r="3" spans="1:14" ht="15" x14ac:dyDescent="0.15">
      <c r="A3" s="42"/>
      <c r="B3" s="42"/>
      <c r="C3" s="42"/>
      <c r="D3" s="42"/>
      <c r="E3" s="42"/>
      <c r="F3" s="42"/>
    </row>
    <row r="4" spans="1:14" ht="18.75" x14ac:dyDescent="0.25">
      <c r="A4" s="46" t="s">
        <v>0</v>
      </c>
      <c r="B4" s="48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15">
      <c r="A5" s="71" t="s">
        <v>19</v>
      </c>
      <c r="B5" s="47">
        <v>28000</v>
      </c>
      <c r="C5" s="47">
        <v>28000</v>
      </c>
      <c r="D5" s="47">
        <v>28000</v>
      </c>
      <c r="E5" s="47">
        <v>28000</v>
      </c>
      <c r="F5" s="47">
        <v>28000</v>
      </c>
      <c r="G5" s="47">
        <v>28000</v>
      </c>
      <c r="H5" s="47">
        <v>28000</v>
      </c>
      <c r="I5" s="47">
        <v>28000</v>
      </c>
      <c r="J5" s="47">
        <v>28000</v>
      </c>
      <c r="K5" s="47">
        <v>28000</v>
      </c>
      <c r="L5" s="47">
        <v>28000</v>
      </c>
      <c r="M5" s="47">
        <v>28000</v>
      </c>
      <c r="N5" s="50">
        <f>SUM(B5:M5)</f>
        <v>336000</v>
      </c>
    </row>
    <row r="6" spans="1:14" x14ac:dyDescent="0.15">
      <c r="A6" s="71" t="s">
        <v>20</v>
      </c>
      <c r="B6" s="47">
        <v>25000</v>
      </c>
      <c r="C6" s="47">
        <v>25000</v>
      </c>
      <c r="D6" s="47">
        <v>25000</v>
      </c>
      <c r="E6" s="47">
        <v>25000</v>
      </c>
      <c r="F6" s="47">
        <v>27000</v>
      </c>
      <c r="G6" s="47">
        <v>27000</v>
      </c>
      <c r="H6" s="47">
        <v>27000</v>
      </c>
      <c r="I6" s="47">
        <v>27000</v>
      </c>
      <c r="J6" s="47">
        <v>27000</v>
      </c>
      <c r="K6" s="47">
        <v>27000</v>
      </c>
      <c r="L6" s="47">
        <v>27000</v>
      </c>
      <c r="M6" s="47">
        <v>27000</v>
      </c>
      <c r="N6" s="50">
        <f t="shared" ref="N6:N16" si="0">SUM(B6:M6)</f>
        <v>316000</v>
      </c>
    </row>
    <row r="7" spans="1:14" x14ac:dyDescent="0.15">
      <c r="A7" s="71" t="s">
        <v>60</v>
      </c>
      <c r="B7" s="47">
        <v>0</v>
      </c>
      <c r="C7" s="47">
        <v>0</v>
      </c>
      <c r="D7" s="47">
        <v>0</v>
      </c>
      <c r="E7" s="47">
        <v>0</v>
      </c>
      <c r="F7" s="69">
        <v>0</v>
      </c>
      <c r="G7" s="47">
        <v>0</v>
      </c>
      <c r="H7" s="47">
        <v>0</v>
      </c>
      <c r="I7" s="47">
        <v>0</v>
      </c>
      <c r="J7" s="47">
        <v>150700</v>
      </c>
      <c r="K7" s="47">
        <v>0</v>
      </c>
      <c r="L7" s="70">
        <v>0</v>
      </c>
      <c r="M7" s="67">
        <v>0</v>
      </c>
      <c r="N7" s="50">
        <f t="shared" si="0"/>
        <v>150700</v>
      </c>
    </row>
    <row r="8" spans="1:14" x14ac:dyDescent="0.15">
      <c r="A8" s="51" t="s">
        <v>21</v>
      </c>
      <c r="B8" s="68">
        <v>0</v>
      </c>
      <c r="C8" s="68">
        <v>0</v>
      </c>
      <c r="D8" s="68">
        <v>3000</v>
      </c>
      <c r="E8" s="68">
        <v>0</v>
      </c>
      <c r="F8" s="68">
        <v>0</v>
      </c>
      <c r="G8" s="68">
        <v>0</v>
      </c>
      <c r="H8" s="68">
        <v>0</v>
      </c>
      <c r="I8" s="68">
        <v>10000</v>
      </c>
      <c r="J8" s="68">
        <v>0</v>
      </c>
      <c r="K8" s="68">
        <v>1500</v>
      </c>
      <c r="L8" s="68">
        <v>0</v>
      </c>
      <c r="M8" s="48">
        <v>0</v>
      </c>
      <c r="N8" s="50">
        <f t="shared" si="0"/>
        <v>14500</v>
      </c>
    </row>
    <row r="9" spans="1:14" x14ac:dyDescent="0.15">
      <c r="A9" s="51" t="s">
        <v>22</v>
      </c>
      <c r="B9" s="48">
        <v>0</v>
      </c>
      <c r="C9" s="48">
        <v>0</v>
      </c>
      <c r="D9" s="48">
        <v>500</v>
      </c>
      <c r="E9" s="48">
        <v>0</v>
      </c>
      <c r="F9" s="48">
        <v>0</v>
      </c>
      <c r="G9" s="48">
        <v>0</v>
      </c>
      <c r="H9" s="48">
        <v>0</v>
      </c>
      <c r="I9" s="48">
        <v>300</v>
      </c>
      <c r="J9" s="48">
        <v>0</v>
      </c>
      <c r="K9" s="48">
        <v>0</v>
      </c>
      <c r="L9" s="48">
        <v>100</v>
      </c>
      <c r="M9" s="48">
        <v>0</v>
      </c>
      <c r="N9" s="50">
        <f t="shared" si="0"/>
        <v>900</v>
      </c>
    </row>
    <row r="10" spans="1:14" x14ac:dyDescent="0.15">
      <c r="A10" s="51" t="s">
        <v>49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50">
        <f t="shared" si="0"/>
        <v>0</v>
      </c>
    </row>
    <row r="11" spans="1:14" x14ac:dyDescent="0.15">
      <c r="A11" s="51" t="s">
        <v>50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50">
        <f t="shared" si="0"/>
        <v>0</v>
      </c>
    </row>
    <row r="12" spans="1:14" x14ac:dyDescent="0.15">
      <c r="A12" s="51" t="s">
        <v>23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50">
        <f t="shared" si="0"/>
        <v>0</v>
      </c>
    </row>
    <row r="13" spans="1:14" x14ac:dyDescent="0.15">
      <c r="A13" s="51" t="s">
        <v>51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50">
        <f t="shared" si="0"/>
        <v>0</v>
      </c>
    </row>
    <row r="14" spans="1:14" x14ac:dyDescent="0.15">
      <c r="A14" s="51" t="s">
        <v>52</v>
      </c>
      <c r="B14" s="48">
        <v>0</v>
      </c>
      <c r="C14" s="48">
        <v>0</v>
      </c>
      <c r="D14" s="48">
        <v>2000</v>
      </c>
      <c r="E14" s="48">
        <v>0</v>
      </c>
      <c r="F14" s="48">
        <v>0</v>
      </c>
      <c r="G14" s="48">
        <v>0</v>
      </c>
      <c r="H14" s="48">
        <v>0</v>
      </c>
      <c r="I14" s="48">
        <v>2000</v>
      </c>
      <c r="J14" s="48">
        <v>0</v>
      </c>
      <c r="K14" s="48">
        <v>0</v>
      </c>
      <c r="L14" s="48">
        <v>0</v>
      </c>
      <c r="M14" s="48">
        <v>0</v>
      </c>
      <c r="N14" s="50">
        <f t="shared" si="0"/>
        <v>4000</v>
      </c>
    </row>
    <row r="15" spans="1:14" x14ac:dyDescent="0.15">
      <c r="A15" s="51" t="s">
        <v>24</v>
      </c>
      <c r="B15" s="48">
        <v>0</v>
      </c>
      <c r="C15" s="48">
        <v>0</v>
      </c>
      <c r="D15" s="48">
        <v>0</v>
      </c>
      <c r="E15" s="48">
        <v>0</v>
      </c>
      <c r="F15" s="48">
        <v>700</v>
      </c>
      <c r="G15" s="48">
        <v>700</v>
      </c>
      <c r="H15" s="48">
        <v>700</v>
      </c>
      <c r="I15" s="48">
        <v>700</v>
      </c>
      <c r="J15" s="48">
        <v>700</v>
      </c>
      <c r="K15" s="48">
        <v>700</v>
      </c>
      <c r="L15" s="48">
        <v>700</v>
      </c>
      <c r="M15" s="48">
        <v>700</v>
      </c>
      <c r="N15" s="50">
        <f t="shared" si="0"/>
        <v>5600</v>
      </c>
    </row>
    <row r="16" spans="1:14" x14ac:dyDescent="0.15">
      <c r="A16" s="51" t="s">
        <v>53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50">
        <f t="shared" si="0"/>
        <v>0</v>
      </c>
    </row>
    <row r="17" spans="1:14" ht="18.75" x14ac:dyDescent="0.25">
      <c r="A17" s="52" t="s">
        <v>25</v>
      </c>
      <c r="B17" s="53">
        <f t="shared" ref="B17:N17" si="1">SUM(B5:B16)</f>
        <v>53000</v>
      </c>
      <c r="C17" s="53">
        <f t="shared" si="1"/>
        <v>53000</v>
      </c>
      <c r="D17" s="54">
        <f t="shared" si="1"/>
        <v>58500</v>
      </c>
      <c r="E17" s="54">
        <f t="shared" si="1"/>
        <v>53000</v>
      </c>
      <c r="F17" s="54">
        <f t="shared" si="1"/>
        <v>55700</v>
      </c>
      <c r="G17" s="54">
        <f t="shared" si="1"/>
        <v>55700</v>
      </c>
      <c r="H17" s="54">
        <f t="shared" si="1"/>
        <v>55700</v>
      </c>
      <c r="I17" s="54">
        <f t="shared" si="1"/>
        <v>68000</v>
      </c>
      <c r="J17" s="54">
        <f t="shared" si="1"/>
        <v>206400</v>
      </c>
      <c r="K17" s="54">
        <f t="shared" si="1"/>
        <v>57200</v>
      </c>
      <c r="L17" s="54">
        <f t="shared" si="1"/>
        <v>55800</v>
      </c>
      <c r="M17" s="54">
        <f t="shared" si="1"/>
        <v>55700</v>
      </c>
      <c r="N17" s="54">
        <f t="shared" si="1"/>
        <v>827700</v>
      </c>
    </row>
    <row r="18" spans="1:14" ht="18.75" x14ac:dyDescent="0.25">
      <c r="A18" s="55"/>
      <c r="B18" s="56"/>
      <c r="C18" s="56"/>
      <c r="D18" s="56"/>
      <c r="E18" s="56"/>
      <c r="F18" s="56"/>
    </row>
    <row r="19" spans="1:14" ht="18.75" x14ac:dyDescent="0.25">
      <c r="A19" s="57" t="s">
        <v>26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15">
      <c r="A20" s="58" t="s">
        <v>54</v>
      </c>
      <c r="B20" s="48">
        <v>26150</v>
      </c>
      <c r="C20" s="48">
        <v>26150</v>
      </c>
      <c r="D20" s="48">
        <v>26150</v>
      </c>
      <c r="E20" s="48">
        <v>26150</v>
      </c>
      <c r="F20" s="48">
        <v>26150</v>
      </c>
      <c r="G20" s="48">
        <v>26150</v>
      </c>
      <c r="H20" s="48">
        <v>26150</v>
      </c>
      <c r="I20" s="48">
        <v>26150</v>
      </c>
      <c r="J20" s="48">
        <v>26150</v>
      </c>
      <c r="K20" s="48">
        <v>26150</v>
      </c>
      <c r="L20" s="48">
        <v>26150</v>
      </c>
      <c r="M20" s="48">
        <v>26150</v>
      </c>
      <c r="N20" s="50">
        <f>SUM(B20:M20)</f>
        <v>313800</v>
      </c>
    </row>
    <row r="21" spans="1:14" x14ac:dyDescent="0.15">
      <c r="A21" s="58" t="s">
        <v>55</v>
      </c>
      <c r="B21" s="48">
        <v>26150</v>
      </c>
      <c r="C21" s="48">
        <v>26150</v>
      </c>
      <c r="D21" s="48">
        <v>26150</v>
      </c>
      <c r="E21" s="48">
        <v>26150</v>
      </c>
      <c r="F21" s="48">
        <v>26150</v>
      </c>
      <c r="G21" s="48">
        <v>26150</v>
      </c>
      <c r="H21" s="48">
        <v>26150</v>
      </c>
      <c r="I21" s="48">
        <v>26150</v>
      </c>
      <c r="J21" s="48">
        <v>26150</v>
      </c>
      <c r="K21" s="48">
        <v>26150</v>
      </c>
      <c r="L21" s="48">
        <v>26150</v>
      </c>
      <c r="M21" s="48">
        <v>26150</v>
      </c>
      <c r="N21" s="50">
        <f t="shared" ref="N21:N25" si="2">SUM(B21:M21)</f>
        <v>313800</v>
      </c>
    </row>
    <row r="22" spans="1:14" x14ac:dyDescent="0.15">
      <c r="A22" s="58" t="s">
        <v>8</v>
      </c>
      <c r="B22" s="48">
        <v>1017.47</v>
      </c>
      <c r="C22" s="48">
        <v>1017.47</v>
      </c>
      <c r="D22" s="48">
        <v>1017.47</v>
      </c>
      <c r="E22" s="48">
        <v>1017.47</v>
      </c>
      <c r="F22" s="48">
        <v>1017.47</v>
      </c>
      <c r="G22" s="48">
        <v>1017.47</v>
      </c>
      <c r="H22" s="48">
        <v>1017.47</v>
      </c>
      <c r="I22" s="48">
        <v>1017.47</v>
      </c>
      <c r="J22" s="48">
        <v>1017.47</v>
      </c>
      <c r="K22" s="48">
        <v>1017.47</v>
      </c>
      <c r="L22" s="48">
        <v>1017.47</v>
      </c>
      <c r="M22" s="48">
        <v>1017.47</v>
      </c>
      <c r="N22" s="50">
        <f t="shared" si="2"/>
        <v>12209.64</v>
      </c>
    </row>
    <row r="23" spans="1:14" x14ac:dyDescent="0.15">
      <c r="A23" s="58" t="s">
        <v>27</v>
      </c>
      <c r="B23" s="48">
        <v>400</v>
      </c>
      <c r="C23" s="48">
        <v>400</v>
      </c>
      <c r="D23" s="48">
        <v>400</v>
      </c>
      <c r="E23" s="48">
        <v>400</v>
      </c>
      <c r="F23" s="48">
        <v>400</v>
      </c>
      <c r="G23" s="48">
        <v>400</v>
      </c>
      <c r="H23" s="48">
        <v>400</v>
      </c>
      <c r="I23" s="48">
        <v>400</v>
      </c>
      <c r="J23" s="48">
        <v>400</v>
      </c>
      <c r="K23" s="48">
        <v>400</v>
      </c>
      <c r="L23" s="48">
        <v>400</v>
      </c>
      <c r="M23" s="48">
        <v>400</v>
      </c>
      <c r="N23" s="50">
        <f t="shared" si="2"/>
        <v>4800</v>
      </c>
    </row>
    <row r="24" spans="1:14" x14ac:dyDescent="0.15">
      <c r="A24" s="59" t="s">
        <v>28</v>
      </c>
      <c r="B24" s="48">
        <v>0</v>
      </c>
      <c r="C24" s="48">
        <v>3000</v>
      </c>
      <c r="D24" s="48">
        <v>3000</v>
      </c>
      <c r="E24" s="48">
        <v>0</v>
      </c>
      <c r="F24" s="48">
        <v>3000</v>
      </c>
      <c r="G24" s="48">
        <v>0</v>
      </c>
      <c r="H24" s="48">
        <v>3000</v>
      </c>
      <c r="I24" s="48">
        <v>0</v>
      </c>
      <c r="J24" s="48">
        <v>3000</v>
      </c>
      <c r="K24" s="48">
        <v>3000</v>
      </c>
      <c r="L24" s="48">
        <v>4500</v>
      </c>
      <c r="M24" s="48">
        <v>2500</v>
      </c>
      <c r="N24" s="50">
        <f t="shared" si="2"/>
        <v>25000</v>
      </c>
    </row>
    <row r="25" spans="1:14" x14ac:dyDescent="0.15">
      <c r="A25" s="59" t="s">
        <v>56</v>
      </c>
      <c r="B25" s="48">
        <v>29952.95</v>
      </c>
      <c r="C25" s="48">
        <v>29952.95</v>
      </c>
      <c r="D25" s="48">
        <v>29952.95</v>
      </c>
      <c r="E25" s="48">
        <v>29952.95</v>
      </c>
      <c r="F25" s="48">
        <v>29952.95</v>
      </c>
      <c r="G25" s="48">
        <v>29952.95</v>
      </c>
      <c r="H25" s="48">
        <v>29952.95</v>
      </c>
      <c r="I25" s="48">
        <v>29952.95</v>
      </c>
      <c r="J25" s="48">
        <v>29952.95</v>
      </c>
      <c r="K25" s="48">
        <v>37331.980000000003</v>
      </c>
      <c r="L25" s="48">
        <v>37331.980000000003</v>
      </c>
      <c r="M25" s="48">
        <v>37331.980000000003</v>
      </c>
      <c r="N25" s="50">
        <f t="shared" si="2"/>
        <v>381572.49</v>
      </c>
    </row>
    <row r="26" spans="1:14" ht="18.75" x14ac:dyDescent="0.25">
      <c r="A26" s="61" t="s">
        <v>29</v>
      </c>
      <c r="B26" s="50">
        <f t="shared" ref="B26:N26" si="3">SUM(B20:B25)</f>
        <v>83670.42</v>
      </c>
      <c r="C26" s="50">
        <f t="shared" si="3"/>
        <v>86670.42</v>
      </c>
      <c r="D26" s="50">
        <f t="shared" si="3"/>
        <v>86670.42</v>
      </c>
      <c r="E26" s="50">
        <f t="shared" si="3"/>
        <v>83670.42</v>
      </c>
      <c r="F26" s="50">
        <f t="shared" si="3"/>
        <v>86670.42</v>
      </c>
      <c r="G26" s="50">
        <f t="shared" si="3"/>
        <v>83670.42</v>
      </c>
      <c r="H26" s="50">
        <f t="shared" si="3"/>
        <v>86670.42</v>
      </c>
      <c r="I26" s="50">
        <f t="shared" si="3"/>
        <v>83670.42</v>
      </c>
      <c r="J26" s="50">
        <f t="shared" si="3"/>
        <v>86670.42</v>
      </c>
      <c r="K26" s="50">
        <f t="shared" si="3"/>
        <v>94049.450000000012</v>
      </c>
      <c r="L26" s="50">
        <f t="shared" si="3"/>
        <v>95549.450000000012</v>
      </c>
      <c r="M26" s="50">
        <f t="shared" si="3"/>
        <v>93549.450000000012</v>
      </c>
      <c r="N26" s="50">
        <f t="shared" si="3"/>
        <v>1051182.1299999999</v>
      </c>
    </row>
    <row r="29" spans="1:14" ht="18.75" x14ac:dyDescent="0.25">
      <c r="A29" s="62" t="s">
        <v>30</v>
      </c>
      <c r="B29" s="63">
        <f t="shared" ref="B29:N29" si="4">B17-B26</f>
        <v>-30670.42</v>
      </c>
      <c r="C29" s="63">
        <f t="shared" si="4"/>
        <v>-33670.42</v>
      </c>
      <c r="D29" s="63">
        <f t="shared" si="4"/>
        <v>-28170.42</v>
      </c>
      <c r="E29" s="63">
        <f t="shared" si="4"/>
        <v>-30670.42</v>
      </c>
      <c r="F29" s="63">
        <f t="shared" si="4"/>
        <v>-30970.42</v>
      </c>
      <c r="G29" s="63">
        <f t="shared" si="4"/>
        <v>-27970.42</v>
      </c>
      <c r="H29" s="63">
        <f t="shared" si="4"/>
        <v>-30970.42</v>
      </c>
      <c r="I29" s="63">
        <f t="shared" si="4"/>
        <v>-15670.419999999998</v>
      </c>
      <c r="J29" s="63">
        <f t="shared" si="4"/>
        <v>119729.58</v>
      </c>
      <c r="K29" s="63">
        <f t="shared" si="4"/>
        <v>-36849.450000000012</v>
      </c>
      <c r="L29" s="63">
        <f t="shared" si="4"/>
        <v>-39749.450000000012</v>
      </c>
      <c r="M29" s="63">
        <f t="shared" si="4"/>
        <v>-37849.450000000012</v>
      </c>
      <c r="N29" s="63">
        <f t="shared" si="4"/>
        <v>-223482.12999999989</v>
      </c>
    </row>
  </sheetData>
  <pageMargins left="0.7" right="0.7" top="0.75" bottom="0.75" header="0.3" footer="0.3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F435-597D-DA4C-83F9-252B459C061B}">
  <dimension ref="A1:N31"/>
  <sheetViews>
    <sheetView zoomScaleNormal="100" workbookViewId="0">
      <pane xSplit="1" topLeftCell="B1" activePane="topRight" state="frozen"/>
      <selection pane="topRight"/>
    </sheetView>
  </sheetViews>
  <sheetFormatPr defaultColWidth="8.82421875" defaultRowHeight="13.5" x14ac:dyDescent="0.15"/>
  <cols>
    <col min="1" max="1" width="26.35546875" bestFit="1" customWidth="1"/>
    <col min="2" max="4" width="10.54296875" bestFit="1" customWidth="1"/>
    <col min="5" max="5" width="11.15234375" bestFit="1" customWidth="1"/>
    <col min="6" max="6" width="10.54296875" bestFit="1" customWidth="1"/>
    <col min="7" max="8" width="11.15234375" bestFit="1" customWidth="1"/>
    <col min="9" max="9" width="9.4375" bestFit="1" customWidth="1"/>
    <col min="14" max="14" width="12.13671875" bestFit="1" customWidth="1"/>
  </cols>
  <sheetData>
    <row r="1" spans="1:14" x14ac:dyDescent="0.15">
      <c r="A1" t="s">
        <v>31</v>
      </c>
    </row>
    <row r="2" spans="1:14" ht="15" x14ac:dyDescent="0.15">
      <c r="A2" s="42"/>
      <c r="B2" s="44" t="s">
        <v>37</v>
      </c>
      <c r="C2" s="45" t="s">
        <v>39</v>
      </c>
      <c r="D2" s="43" t="s">
        <v>40</v>
      </c>
      <c r="E2" s="43" t="s">
        <v>41</v>
      </c>
      <c r="F2" s="43" t="s">
        <v>42</v>
      </c>
      <c r="G2" s="43" t="s">
        <v>43</v>
      </c>
      <c r="H2" s="43" t="s">
        <v>38</v>
      </c>
      <c r="I2" s="43" t="s">
        <v>44</v>
      </c>
      <c r="J2" s="43" t="s">
        <v>45</v>
      </c>
      <c r="K2" s="43" t="s">
        <v>46</v>
      </c>
      <c r="L2" s="43" t="s">
        <v>47</v>
      </c>
      <c r="M2" s="43" t="s">
        <v>48</v>
      </c>
      <c r="N2" s="43" t="s">
        <v>18</v>
      </c>
    </row>
    <row r="3" spans="1:14" ht="15" x14ac:dyDescent="0.15">
      <c r="A3" s="42"/>
      <c r="B3" s="42"/>
      <c r="C3" s="42"/>
      <c r="D3" s="42"/>
      <c r="E3" s="42"/>
      <c r="F3" s="42"/>
    </row>
    <row r="4" spans="1:14" ht="18.75" x14ac:dyDescent="0.25">
      <c r="A4" s="46" t="s">
        <v>0</v>
      </c>
      <c r="B4" s="48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15">
      <c r="A5" s="71" t="s">
        <v>19</v>
      </c>
      <c r="B5" s="47"/>
      <c r="C5" s="47"/>
      <c r="D5" s="47"/>
      <c r="E5" s="47"/>
      <c r="F5" s="47"/>
      <c r="G5" s="48"/>
      <c r="H5" s="48"/>
      <c r="I5" s="48"/>
      <c r="J5" s="48"/>
      <c r="K5" s="48"/>
      <c r="L5" s="48"/>
      <c r="M5" s="48"/>
      <c r="N5" s="50">
        <f>SUM(B5:M5)</f>
        <v>0</v>
      </c>
    </row>
    <row r="6" spans="1:14" x14ac:dyDescent="0.15">
      <c r="A6" s="71" t="s">
        <v>20</v>
      </c>
      <c r="B6" s="47"/>
      <c r="C6" s="47"/>
      <c r="D6" s="47"/>
      <c r="E6" s="47"/>
      <c r="F6" s="47"/>
      <c r="G6" s="48"/>
      <c r="H6" s="48"/>
      <c r="I6" s="48"/>
      <c r="J6" s="48"/>
      <c r="K6" s="48"/>
      <c r="L6" s="48"/>
      <c r="M6" s="48"/>
      <c r="N6" s="50">
        <f t="shared" ref="N6:N16" si="0">SUM(B6:M6)</f>
        <v>0</v>
      </c>
    </row>
    <row r="7" spans="1:14" x14ac:dyDescent="0.15">
      <c r="A7" s="71" t="s">
        <v>60</v>
      </c>
      <c r="B7" s="67"/>
      <c r="C7" s="67"/>
      <c r="D7" s="67"/>
      <c r="E7" s="67"/>
      <c r="F7" s="67"/>
      <c r="G7" s="48"/>
      <c r="H7" s="48"/>
      <c r="I7" s="48"/>
      <c r="J7" s="48"/>
      <c r="K7" s="48"/>
      <c r="L7" s="48"/>
      <c r="M7" s="48"/>
      <c r="N7" s="50">
        <f t="shared" si="0"/>
        <v>0</v>
      </c>
    </row>
    <row r="8" spans="1:14" x14ac:dyDescent="0.15">
      <c r="A8" s="51" t="s">
        <v>21</v>
      </c>
      <c r="B8" s="48"/>
      <c r="C8" s="49"/>
      <c r="D8" s="48"/>
      <c r="E8" s="48"/>
      <c r="F8" s="48"/>
      <c r="G8" s="48"/>
      <c r="H8" s="48"/>
      <c r="I8" s="48"/>
      <c r="J8" s="48"/>
      <c r="K8" s="48"/>
      <c r="L8" s="48"/>
      <c r="M8" s="48"/>
      <c r="N8" s="50">
        <f t="shared" si="0"/>
        <v>0</v>
      </c>
    </row>
    <row r="9" spans="1:14" x14ac:dyDescent="0.15">
      <c r="A9" s="51" t="s">
        <v>22</v>
      </c>
      <c r="B9" s="48"/>
      <c r="C9" s="49"/>
      <c r="D9" s="48"/>
      <c r="E9" s="48"/>
      <c r="F9" s="48"/>
      <c r="G9" s="48"/>
      <c r="H9" s="48"/>
      <c r="I9" s="48"/>
      <c r="J9" s="48"/>
      <c r="K9" s="48"/>
      <c r="L9" s="48"/>
      <c r="M9" s="48"/>
      <c r="N9" s="50">
        <f t="shared" si="0"/>
        <v>0</v>
      </c>
    </row>
    <row r="10" spans="1:14" x14ac:dyDescent="0.15">
      <c r="A10" s="51" t="s">
        <v>49</v>
      </c>
      <c r="B10" s="48"/>
      <c r="C10" s="49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50">
        <f t="shared" si="0"/>
        <v>0</v>
      </c>
    </row>
    <row r="11" spans="1:14" x14ac:dyDescent="0.15">
      <c r="A11" s="51" t="s">
        <v>50</v>
      </c>
      <c r="B11" s="48"/>
      <c r="C11" s="49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50">
        <f t="shared" si="0"/>
        <v>0</v>
      </c>
    </row>
    <row r="12" spans="1:14" x14ac:dyDescent="0.15">
      <c r="A12" s="51" t="s">
        <v>23</v>
      </c>
      <c r="B12" s="48"/>
      <c r="C12" s="49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50">
        <f t="shared" si="0"/>
        <v>0</v>
      </c>
    </row>
    <row r="13" spans="1:14" x14ac:dyDescent="0.15">
      <c r="A13" s="51" t="s">
        <v>51</v>
      </c>
      <c r="B13" s="48"/>
      <c r="C13" s="49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50">
        <f t="shared" si="0"/>
        <v>0</v>
      </c>
    </row>
    <row r="14" spans="1:14" x14ac:dyDescent="0.15">
      <c r="A14" s="51" t="s">
        <v>52</v>
      </c>
      <c r="B14" s="48"/>
      <c r="C14" s="49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>
        <f t="shared" si="0"/>
        <v>0</v>
      </c>
    </row>
    <row r="15" spans="1:14" x14ac:dyDescent="0.15">
      <c r="A15" s="51" t="s">
        <v>24</v>
      </c>
      <c r="B15" s="48"/>
      <c r="C15" s="49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>
        <f t="shared" si="0"/>
        <v>0</v>
      </c>
    </row>
    <row r="16" spans="1:14" x14ac:dyDescent="0.15">
      <c r="A16" s="51" t="s">
        <v>53</v>
      </c>
      <c r="B16" s="48"/>
      <c r="C16" s="49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>
        <f t="shared" si="0"/>
        <v>0</v>
      </c>
    </row>
    <row r="17" spans="1:14" ht="18.75" x14ac:dyDescent="0.25">
      <c r="A17" s="52" t="s">
        <v>25</v>
      </c>
      <c r="B17" s="53">
        <f t="shared" ref="B17:N17" si="1">SUM(B5:B16)</f>
        <v>0</v>
      </c>
      <c r="C17" s="53">
        <f t="shared" si="1"/>
        <v>0</v>
      </c>
      <c r="D17" s="54">
        <f t="shared" si="1"/>
        <v>0</v>
      </c>
      <c r="E17" s="54">
        <f t="shared" si="1"/>
        <v>0</v>
      </c>
      <c r="F17" s="54">
        <f t="shared" si="1"/>
        <v>0</v>
      </c>
      <c r="G17" s="54">
        <f t="shared" si="1"/>
        <v>0</v>
      </c>
      <c r="H17" s="54">
        <f t="shared" si="1"/>
        <v>0</v>
      </c>
      <c r="I17" s="54">
        <f t="shared" si="1"/>
        <v>0</v>
      </c>
      <c r="J17" s="54">
        <f t="shared" si="1"/>
        <v>0</v>
      </c>
      <c r="K17" s="54">
        <f t="shared" si="1"/>
        <v>0</v>
      </c>
      <c r="L17" s="54">
        <f t="shared" si="1"/>
        <v>0</v>
      </c>
      <c r="M17" s="54">
        <f t="shared" si="1"/>
        <v>0</v>
      </c>
      <c r="N17" s="54">
        <f t="shared" si="1"/>
        <v>0</v>
      </c>
    </row>
    <row r="18" spans="1:14" ht="18.75" x14ac:dyDescent="0.25">
      <c r="A18" s="55"/>
      <c r="B18" s="56"/>
      <c r="C18" s="56"/>
      <c r="D18" s="56"/>
      <c r="E18" s="56"/>
      <c r="F18" s="56"/>
    </row>
    <row r="19" spans="1:14" ht="18.75" x14ac:dyDescent="0.25">
      <c r="A19" s="57" t="s">
        <v>26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15">
      <c r="A20" s="58" t="s">
        <v>54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50">
        <f>SUM(B20:M20)</f>
        <v>0</v>
      </c>
    </row>
    <row r="21" spans="1:14" x14ac:dyDescent="0.15">
      <c r="A21" s="58" t="s">
        <v>55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50">
        <f t="shared" ref="N21:N27" si="2">SUM(B21:M21)</f>
        <v>0</v>
      </c>
    </row>
    <row r="22" spans="1:14" x14ac:dyDescent="0.15">
      <c r="A22" s="58" t="s">
        <v>8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50">
        <f t="shared" si="2"/>
        <v>0</v>
      </c>
    </row>
    <row r="23" spans="1:14" x14ac:dyDescent="0.15">
      <c r="A23" s="58" t="s">
        <v>57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50">
        <f t="shared" si="2"/>
        <v>0</v>
      </c>
    </row>
    <row r="24" spans="1:14" x14ac:dyDescent="0.15">
      <c r="A24" s="59" t="s">
        <v>58</v>
      </c>
      <c r="B24" s="48"/>
      <c r="C24" s="48"/>
      <c r="D24" s="48"/>
      <c r="E24" s="48"/>
      <c r="F24" s="48"/>
      <c r="G24" s="48"/>
      <c r="H24" s="48"/>
      <c r="I24" s="66"/>
      <c r="J24" s="66"/>
      <c r="K24" s="66"/>
      <c r="L24" s="66"/>
      <c r="M24" s="66"/>
      <c r="N24" s="50">
        <f t="shared" si="2"/>
        <v>0</v>
      </c>
    </row>
    <row r="25" spans="1:14" x14ac:dyDescent="0.15">
      <c r="A25" s="59" t="s">
        <v>28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50">
        <f t="shared" si="2"/>
        <v>0</v>
      </c>
    </row>
    <row r="26" spans="1:14" x14ac:dyDescent="0.15">
      <c r="A26" s="59" t="s">
        <v>56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50">
        <f t="shared" si="2"/>
        <v>0</v>
      </c>
    </row>
    <row r="27" spans="1:14" ht="15" x14ac:dyDescent="0.15">
      <c r="A27" s="60" t="s">
        <v>59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50">
        <f t="shared" si="2"/>
        <v>0</v>
      </c>
    </row>
    <row r="28" spans="1:14" ht="18.75" x14ac:dyDescent="0.25">
      <c r="A28" s="61" t="s">
        <v>29</v>
      </c>
      <c r="B28" s="50">
        <f t="shared" ref="B28:N28" si="3">SUM(B20:B27)</f>
        <v>0</v>
      </c>
      <c r="C28" s="50">
        <f t="shared" si="3"/>
        <v>0</v>
      </c>
      <c r="D28" s="50">
        <f t="shared" si="3"/>
        <v>0</v>
      </c>
      <c r="E28" s="50">
        <f t="shared" si="3"/>
        <v>0</v>
      </c>
      <c r="F28" s="50">
        <f t="shared" si="3"/>
        <v>0</v>
      </c>
      <c r="G28" s="50">
        <f t="shared" si="3"/>
        <v>0</v>
      </c>
      <c r="H28" s="50">
        <f t="shared" si="3"/>
        <v>0</v>
      </c>
      <c r="I28" s="50">
        <f t="shared" si="3"/>
        <v>0</v>
      </c>
      <c r="J28" s="50">
        <f t="shared" si="3"/>
        <v>0</v>
      </c>
      <c r="K28" s="50">
        <f t="shared" si="3"/>
        <v>0</v>
      </c>
      <c r="L28" s="50">
        <f t="shared" si="3"/>
        <v>0</v>
      </c>
      <c r="M28" s="50">
        <f t="shared" si="3"/>
        <v>0</v>
      </c>
      <c r="N28" s="50">
        <f t="shared" si="3"/>
        <v>0</v>
      </c>
    </row>
    <row r="31" spans="1:14" ht="18.75" x14ac:dyDescent="0.25">
      <c r="A31" s="62" t="s">
        <v>30</v>
      </c>
      <c r="B31" s="64">
        <f t="shared" ref="B31:N31" si="4">B17-B28</f>
        <v>0</v>
      </c>
      <c r="C31" s="64">
        <f t="shared" si="4"/>
        <v>0</v>
      </c>
      <c r="D31" s="64">
        <f t="shared" si="4"/>
        <v>0</v>
      </c>
      <c r="E31" s="64">
        <f t="shared" si="4"/>
        <v>0</v>
      </c>
      <c r="F31" s="64">
        <f t="shared" si="4"/>
        <v>0</v>
      </c>
      <c r="G31" s="64">
        <f t="shared" si="4"/>
        <v>0</v>
      </c>
      <c r="H31" s="64">
        <f t="shared" si="4"/>
        <v>0</v>
      </c>
      <c r="I31" s="64">
        <f t="shared" si="4"/>
        <v>0</v>
      </c>
      <c r="J31" s="64">
        <f t="shared" si="4"/>
        <v>0</v>
      </c>
      <c r="K31" s="64">
        <f t="shared" si="4"/>
        <v>0</v>
      </c>
      <c r="L31" s="64">
        <f t="shared" si="4"/>
        <v>0</v>
      </c>
      <c r="M31" s="64">
        <f t="shared" si="4"/>
        <v>0</v>
      </c>
      <c r="N31" s="64">
        <f t="shared" si="4"/>
        <v>0</v>
      </c>
    </row>
  </sheetData>
  <phoneticPr fontId="21" type="noConversion"/>
  <pageMargins left="0.7" right="0.7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YTD </vt:lpstr>
      <vt:lpstr>Budget Monthly</vt:lpstr>
      <vt:lpstr>I&amp;E Actual </vt:lpstr>
      <vt:lpstr>Budget YTD 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Budget Template</dc:title>
  <dc:creator>Vertex42.com</dc:creator>
  <dc:description>(c) 2009-2014 Vertex42 LLC. All Rights Reserved.</dc:description>
  <cp:lastModifiedBy>Andrew Chester</cp:lastModifiedBy>
  <cp:lastPrinted>2020-10-12T19:11:00Z</cp:lastPrinted>
  <dcterms:created xsi:type="dcterms:W3CDTF">2014-04-14T21:30:32Z</dcterms:created>
  <dcterms:modified xsi:type="dcterms:W3CDTF">2020-10-19T21:57:13Z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</vt:lpwstr>
  </property>
  <property fmtid="{D5CDD505-2E9C-101B-9397-08002B2CF9AE}" pid="3" name="Version">
    <vt:lpwstr>1.2.1</vt:lpwstr>
  </property>
</Properties>
</file>